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preludium 20%" sheetId="2" r:id="rId1"/>
    <sheet name="opus, sonata 30%" sheetId="3" r:id="rId2"/>
  </sheets>
  <calcPr calcId="125725"/>
</workbook>
</file>

<file path=xl/calcChain.xml><?xml version="1.0" encoding="utf-8"?>
<calcChain xmlns="http://schemas.openxmlformats.org/spreadsheetml/2006/main">
  <c r="D8" i="3"/>
  <c r="E8"/>
  <c r="C8"/>
  <c r="G7"/>
  <c r="G6"/>
  <c r="G5"/>
  <c r="F4"/>
  <c r="F9" s="1"/>
  <c r="E4"/>
  <c r="D4"/>
  <c r="C4"/>
  <c r="C8" i="2"/>
  <c r="G5"/>
  <c r="G6"/>
  <c r="G7"/>
  <c r="D4"/>
  <c r="E4"/>
  <c r="F4"/>
  <c r="F9" s="1"/>
  <c r="C4"/>
  <c r="C9" s="1"/>
  <c r="D9" l="1"/>
  <c r="D8"/>
  <c r="G8" s="1"/>
  <c r="E8"/>
  <c r="E9" s="1"/>
  <c r="C9" i="3"/>
  <c r="D9"/>
  <c r="E9"/>
  <c r="G4"/>
  <c r="G4" i="2"/>
  <c r="G9" l="1"/>
  <c r="G8" i="3"/>
  <c r="G9" s="1"/>
</calcChain>
</file>

<file path=xl/sharedStrings.xml><?xml version="1.0" encoding="utf-8"?>
<sst xmlns="http://schemas.openxmlformats.org/spreadsheetml/2006/main" count="74" uniqueCount="47">
  <si>
    <t>Pozycja</t>
  </si>
  <si>
    <t>Rok 2013</t>
  </si>
  <si>
    <t>Rok 2014</t>
  </si>
  <si>
    <t>Rok 2015</t>
  </si>
  <si>
    <t>Rok 2016</t>
  </si>
  <si>
    <t>Razem</t>
  </si>
  <si>
    <t>Koszty bezpośr. realiz. projektu, w tym:</t>
  </si>
  <si>
    <t>- wynagrodzenia wraz z pochodnymi</t>
  </si>
  <si>
    <t>- koszty aparatury</t>
  </si>
  <si>
    <t>- inne koszty bezpośrednie</t>
  </si>
  <si>
    <t>Koszty pośrednie</t>
  </si>
  <si>
    <t>Koszty realizacji projektu ogółem</t>
  </si>
  <si>
    <t>PRELUDIUM</t>
  </si>
  <si>
    <t>6 miesięcy</t>
  </si>
  <si>
    <t>12 miesięcy</t>
  </si>
  <si>
    <t>100 tyś na 24 miesiace</t>
  </si>
  <si>
    <t>20 % narzutów</t>
  </si>
  <si>
    <t xml:space="preserve">czyli ~82 000 kosztów bezposrednich </t>
  </si>
  <si>
    <t>czyli na wynagrodzenia ~ 20 000</t>
  </si>
  <si>
    <t>aparatura 10 000</t>
  </si>
  <si>
    <t>czyli koszty bezposrednie - 52 000</t>
  </si>
  <si>
    <t>1. określe kwotę całkowitą w przybliżeniu</t>
  </si>
  <si>
    <t>2. oblicz narzut (20%) i koszty bezpośrednie</t>
  </si>
  <si>
    <t>koszty bezpośrednie 82 000PLN + 20% od tej kwoty (około 16 000 PLN)</t>
  </si>
  <si>
    <t>3. oblicz kwotę przeznaczona na wynagrodzenia (25% kosztów bezpośrednich)</t>
  </si>
  <si>
    <t>czyli 25% z 82 000 = około 20 000PLN</t>
  </si>
  <si>
    <t>4. określ ile miesięcy w danym roku będzie trwał projekt (zakładając, że rozpocznie się on po około 8 miesięcy od terminu złożenia wniosków)</t>
  </si>
  <si>
    <t>5. Podziel wynagrodzenia na lata proporcjonalnie od ilości miesięcy i ilości zaangażowanych wykonawców w poszczególne etapy</t>
  </si>
  <si>
    <t>6 Aparatura? Najlepiej w pierwszych miesiacach, bez narzutu; maksymalna wartosc określona w ogłoszeniu o konkursie</t>
  </si>
  <si>
    <t>tu 6, 12 i 6 miesięcy</t>
  </si>
  <si>
    <t>7. od kosztów bezpośrednich odejmij koszty wynagrodzeń i aparatury. Jest to kwota którą należy podzielić na poszczególne lata (podzial musi być zgodny z harmonogramem; najmniej w pierwszych i ostatnich miesiącach)</t>
  </si>
  <si>
    <t>tu: 10000</t>
  </si>
  <si>
    <t xml:space="preserve">8. zsumuj koszty bezpośrednie </t>
  </si>
  <si>
    <t>9. oblicz narzut (20%); dla aparatury nie liczy się narzutu</t>
  </si>
  <si>
    <t>10. zsumuj koszty ogólne</t>
  </si>
  <si>
    <t>SONATA, OPUS</t>
  </si>
  <si>
    <t>30 % narzutów</t>
  </si>
  <si>
    <t>3. oblicz kwotę przeznaczona na wynagrodzenia (około 25% kosztów bezpośrednich)</t>
  </si>
  <si>
    <t>czyli na wynagrodzenia ~ 19 000</t>
  </si>
  <si>
    <t xml:space="preserve">czyli ~78 000 kosztów bezposrednich </t>
  </si>
  <si>
    <t>czyli koszty bezposrednie - 49 000</t>
  </si>
  <si>
    <t>koszty bezpośrednie 78 000PLN + 30% od tej kwoty (około 22 000 PLN)</t>
  </si>
  <si>
    <t>czyli 25% z 78 000 = około 19 000PLN</t>
  </si>
  <si>
    <t>78 000 - 19 000 - 10 000 = 49 000 (wartośc przyblizona); podział na trzy lata, tu: po odpowiednio 9 000, 28 000 i 12 000 PLN.</t>
  </si>
  <si>
    <t>9. oblicz narzut (30%); dla aparatury nie liczy się narzutu</t>
  </si>
  <si>
    <t>tu: 10 000</t>
  </si>
  <si>
    <t>82 000 - 20 000 - 10 000 = 52 000 (wartośc przyblizona); podział na trzy lata po odpowiednio 10 000, 30 000 i 12 000 PLN.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</si>
</sst>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6"/>
      <color theme="1"/>
      <name val="Tahoma"/>
      <family val="2"/>
      <charset val="238"/>
    </font>
    <font>
      <sz val="16"/>
      <name val="Tahoma"/>
      <family val="2"/>
      <charset val="238"/>
    </font>
    <font>
      <sz val="16"/>
      <color theme="1"/>
      <name val="Czcionka tekstu podstawowego"/>
      <family val="2"/>
      <charset val="238"/>
    </font>
    <font>
      <sz val="14"/>
      <name val="Tahoma"/>
      <family val="2"/>
      <charset val="238"/>
    </font>
    <font>
      <sz val="22"/>
      <color theme="1"/>
      <name val="Czcionka tekstu podstawowego"/>
      <family val="2"/>
      <charset val="238"/>
    </font>
    <font>
      <b/>
      <sz val="16"/>
      <name val="Tahoma"/>
      <family val="2"/>
      <charset val="238"/>
    </font>
    <font>
      <b/>
      <sz val="16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5" fillId="4" borderId="0" xfId="0" applyFont="1" applyFill="1"/>
    <xf numFmtId="0" fontId="0" fillId="5" borderId="1" xfId="0" applyFill="1" applyBorder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/>
    <xf numFmtId="3" fontId="0" fillId="0" borderId="0" xfId="0" applyNumberFormat="1"/>
    <xf numFmtId="0" fontId="0" fillId="0" borderId="0" xfId="0" applyAlignment="1"/>
    <xf numFmtId="0" fontId="5" fillId="4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tabSelected="1" workbookViewId="0">
      <selection activeCell="C11" sqref="C11"/>
    </sheetView>
  </sheetViews>
  <sheetFormatPr defaultRowHeight="14.25"/>
  <cols>
    <col min="2" max="2" width="35.625" customWidth="1"/>
    <col min="3" max="3" width="15.75" customWidth="1"/>
    <col min="4" max="4" width="16" customWidth="1"/>
    <col min="5" max="5" width="15.5" customWidth="1"/>
    <col min="6" max="6" width="15.75" customWidth="1"/>
    <col min="7" max="7" width="12.375" customWidth="1"/>
    <col min="9" max="9" width="22" customWidth="1"/>
  </cols>
  <sheetData>
    <row r="1" spans="2:9" ht="27">
      <c r="I1" s="6" t="s">
        <v>12</v>
      </c>
    </row>
    <row r="2" spans="2:9" ht="27">
      <c r="C2" s="7" t="s">
        <v>13</v>
      </c>
      <c r="D2" s="7" t="s">
        <v>14</v>
      </c>
      <c r="E2" s="7" t="s">
        <v>13</v>
      </c>
      <c r="I2" s="6"/>
    </row>
    <row r="3" spans="2:9" ht="39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I3" s="5" t="s">
        <v>15</v>
      </c>
    </row>
    <row r="4" spans="2:9" ht="39">
      <c r="B4" s="10" t="s">
        <v>6</v>
      </c>
      <c r="C4" s="11">
        <f>SUM(C5:C7)</f>
        <v>25000</v>
      </c>
      <c r="D4" s="11">
        <f t="shared" ref="D4:F4" si="0">SUM(D5:D7)</f>
        <v>40000</v>
      </c>
      <c r="E4" s="11">
        <f t="shared" si="0"/>
        <v>17000</v>
      </c>
      <c r="F4" s="11">
        <f t="shared" si="0"/>
        <v>0</v>
      </c>
      <c r="G4" s="11">
        <f>SUM(C4:E4)</f>
        <v>82000</v>
      </c>
      <c r="I4" t="s">
        <v>16</v>
      </c>
    </row>
    <row r="5" spans="2:9" ht="36">
      <c r="B5" s="4" t="s">
        <v>7</v>
      </c>
      <c r="C5" s="3">
        <v>5000</v>
      </c>
      <c r="D5" s="3">
        <v>10000</v>
      </c>
      <c r="E5" s="3">
        <v>5000</v>
      </c>
      <c r="F5" s="3"/>
      <c r="G5" s="3">
        <f t="shared" ref="G5:G8" si="1">SUM(C5:E5)</f>
        <v>20000</v>
      </c>
      <c r="I5" s="8" t="s">
        <v>17</v>
      </c>
    </row>
    <row r="6" spans="2:9" ht="30">
      <c r="B6" s="4" t="s">
        <v>8</v>
      </c>
      <c r="C6" s="3">
        <v>10000</v>
      </c>
      <c r="D6" s="3">
        <v>0</v>
      </c>
      <c r="E6" s="3">
        <v>0</v>
      </c>
      <c r="F6" s="3"/>
      <c r="G6" s="3">
        <f t="shared" si="1"/>
        <v>10000</v>
      </c>
      <c r="I6" s="9" t="s">
        <v>18</v>
      </c>
    </row>
    <row r="7" spans="2:9" ht="20.25">
      <c r="B7" s="4" t="s">
        <v>9</v>
      </c>
      <c r="C7" s="3">
        <v>10000</v>
      </c>
      <c r="D7" s="3">
        <v>30000</v>
      </c>
      <c r="E7" s="3">
        <v>12000</v>
      </c>
      <c r="F7" s="3"/>
      <c r="G7" s="3">
        <f t="shared" si="1"/>
        <v>52000</v>
      </c>
      <c r="I7" t="s">
        <v>19</v>
      </c>
    </row>
    <row r="8" spans="2:9" ht="30">
      <c r="B8" s="10" t="s">
        <v>10</v>
      </c>
      <c r="C8" s="11">
        <f>0.2*(C5+C7)</f>
        <v>3000</v>
      </c>
      <c r="D8" s="11">
        <f t="shared" ref="D8:E8" si="2">0.2*D4</f>
        <v>8000</v>
      </c>
      <c r="E8" s="11">
        <f t="shared" si="2"/>
        <v>3400</v>
      </c>
      <c r="F8" s="11"/>
      <c r="G8" s="11">
        <f t="shared" si="1"/>
        <v>14400</v>
      </c>
      <c r="I8" s="9" t="s">
        <v>20</v>
      </c>
    </row>
    <row r="9" spans="2:9" ht="39">
      <c r="B9" s="2" t="s">
        <v>11</v>
      </c>
      <c r="C9" s="3">
        <f>SUM(C4+C8)</f>
        <v>28000</v>
      </c>
      <c r="D9" s="3">
        <f t="shared" ref="D9:G9" si="3">SUM(D4+D8)</f>
        <v>48000</v>
      </c>
      <c r="E9" s="3">
        <f t="shared" si="3"/>
        <v>20400</v>
      </c>
      <c r="F9" s="3">
        <f t="shared" si="3"/>
        <v>0</v>
      </c>
      <c r="G9" s="3">
        <f t="shared" si="3"/>
        <v>96400</v>
      </c>
    </row>
    <row r="11" spans="2:9">
      <c r="B11" t="s">
        <v>21</v>
      </c>
      <c r="C11" s="12">
        <v>100000</v>
      </c>
    </row>
    <row r="12" spans="2:9" ht="28.5">
      <c r="B12" s="9" t="s">
        <v>22</v>
      </c>
      <c r="C12" s="13" t="s">
        <v>23</v>
      </c>
    </row>
    <row r="13" spans="2:9" ht="42.75">
      <c r="B13" s="9" t="s">
        <v>24</v>
      </c>
      <c r="C13" t="s">
        <v>25</v>
      </c>
    </row>
    <row r="14" spans="2:9" ht="57">
      <c r="B14" s="9" t="s">
        <v>26</v>
      </c>
    </row>
    <row r="15" spans="2:9" ht="57">
      <c r="B15" s="9" t="s">
        <v>27</v>
      </c>
      <c r="C15" t="s">
        <v>29</v>
      </c>
    </row>
    <row r="16" spans="2:9" ht="57">
      <c r="B16" s="9" t="s">
        <v>28</v>
      </c>
      <c r="C16" t="s">
        <v>45</v>
      </c>
    </row>
    <row r="17" spans="2:3" ht="85.5">
      <c r="B17" s="9" t="s">
        <v>30</v>
      </c>
      <c r="C17" t="s">
        <v>46</v>
      </c>
    </row>
    <row r="18" spans="2:3">
      <c r="B18" s="9" t="s">
        <v>32</v>
      </c>
    </row>
    <row r="19" spans="2:3" ht="28.5">
      <c r="B19" s="9" t="s">
        <v>33</v>
      </c>
    </row>
    <row r="20" spans="2:3">
      <c r="B20" s="9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workbookViewId="0">
      <selection activeCell="C22" sqref="C22"/>
    </sheetView>
  </sheetViews>
  <sheetFormatPr defaultRowHeight="14.25"/>
  <cols>
    <col min="2" max="2" width="35.625" customWidth="1"/>
    <col min="3" max="3" width="15.75" customWidth="1"/>
    <col min="4" max="4" width="16" customWidth="1"/>
    <col min="5" max="5" width="15.5" customWidth="1"/>
    <col min="6" max="6" width="15.75" customWidth="1"/>
    <col min="7" max="7" width="12.375" customWidth="1"/>
    <col min="9" max="9" width="22" customWidth="1"/>
  </cols>
  <sheetData>
    <row r="1" spans="2:9" ht="54">
      <c r="I1" s="14" t="s">
        <v>35</v>
      </c>
    </row>
    <row r="2" spans="2:9" ht="27">
      <c r="C2" s="7" t="s">
        <v>13</v>
      </c>
      <c r="D2" s="7" t="s">
        <v>14</v>
      </c>
      <c r="E2" s="7" t="s">
        <v>13</v>
      </c>
      <c r="I2" s="6"/>
    </row>
    <row r="3" spans="2:9" ht="39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I3" s="5" t="s">
        <v>15</v>
      </c>
    </row>
    <row r="4" spans="2:9" ht="39">
      <c r="B4" s="10" t="s">
        <v>6</v>
      </c>
      <c r="C4" s="11">
        <f>SUM(C5:C7)</f>
        <v>23000</v>
      </c>
      <c r="D4" s="11">
        <f t="shared" ref="D4:F4" si="0">SUM(D5:D7)</f>
        <v>38000</v>
      </c>
      <c r="E4" s="11">
        <f t="shared" si="0"/>
        <v>17000</v>
      </c>
      <c r="F4" s="11">
        <f t="shared" si="0"/>
        <v>0</v>
      </c>
      <c r="G4" s="11">
        <f>SUM(C4:E4)</f>
        <v>78000</v>
      </c>
      <c r="I4" t="s">
        <v>36</v>
      </c>
    </row>
    <row r="5" spans="2:9" ht="36">
      <c r="B5" s="4" t="s">
        <v>7</v>
      </c>
      <c r="C5" s="3">
        <v>4000</v>
      </c>
      <c r="D5" s="3">
        <v>10000</v>
      </c>
      <c r="E5" s="3">
        <v>5000</v>
      </c>
      <c r="F5" s="3"/>
      <c r="G5" s="3">
        <f t="shared" ref="G5:G8" si="1">SUM(C5:E5)</f>
        <v>19000</v>
      </c>
      <c r="I5" s="8" t="s">
        <v>39</v>
      </c>
    </row>
    <row r="6" spans="2:9" ht="30">
      <c r="B6" s="4" t="s">
        <v>8</v>
      </c>
      <c r="C6" s="3">
        <v>10000</v>
      </c>
      <c r="D6" s="3">
        <v>0</v>
      </c>
      <c r="E6" s="3">
        <v>0</v>
      </c>
      <c r="F6" s="3"/>
      <c r="G6" s="3">
        <f t="shared" si="1"/>
        <v>10000</v>
      </c>
      <c r="I6" s="9" t="s">
        <v>38</v>
      </c>
    </row>
    <row r="7" spans="2:9" ht="20.25">
      <c r="B7" s="4" t="s">
        <v>9</v>
      </c>
      <c r="C7" s="3">
        <v>9000</v>
      </c>
      <c r="D7" s="3">
        <v>28000</v>
      </c>
      <c r="E7" s="3">
        <v>12000</v>
      </c>
      <c r="F7" s="3"/>
      <c r="G7" s="3">
        <f t="shared" si="1"/>
        <v>49000</v>
      </c>
      <c r="I7" t="s">
        <v>19</v>
      </c>
    </row>
    <row r="8" spans="2:9" ht="30">
      <c r="B8" s="10" t="s">
        <v>10</v>
      </c>
      <c r="C8" s="11">
        <f>0.3*(C5+C7)</f>
        <v>3900</v>
      </c>
      <c r="D8" s="11">
        <f t="shared" ref="D8:E8" si="2">0.3*(D5+D7)</f>
        <v>11400</v>
      </c>
      <c r="E8" s="11">
        <f t="shared" si="2"/>
        <v>5100</v>
      </c>
      <c r="F8" s="11"/>
      <c r="G8" s="11">
        <f t="shared" si="1"/>
        <v>20400</v>
      </c>
      <c r="I8" s="9" t="s">
        <v>40</v>
      </c>
    </row>
    <row r="9" spans="2:9" ht="39">
      <c r="B9" s="2" t="s">
        <v>11</v>
      </c>
      <c r="C9" s="3">
        <f>SUM(C4+C8)</f>
        <v>26900</v>
      </c>
      <c r="D9" s="3">
        <f t="shared" ref="D9:G9" si="3">SUM(D4+D8)</f>
        <v>49400</v>
      </c>
      <c r="E9" s="3">
        <f t="shared" si="3"/>
        <v>22100</v>
      </c>
      <c r="F9" s="3">
        <f t="shared" si="3"/>
        <v>0</v>
      </c>
      <c r="G9" s="3">
        <f t="shared" si="3"/>
        <v>98400</v>
      </c>
    </row>
    <row r="11" spans="2:9">
      <c r="B11" t="s">
        <v>21</v>
      </c>
      <c r="C11" s="12">
        <v>100000</v>
      </c>
    </row>
    <row r="12" spans="2:9" ht="28.5">
      <c r="B12" s="9" t="s">
        <v>22</v>
      </c>
      <c r="C12" s="13" t="s">
        <v>41</v>
      </c>
    </row>
    <row r="13" spans="2:9" ht="42.75">
      <c r="B13" s="9" t="s">
        <v>37</v>
      </c>
      <c r="C13" t="s">
        <v>42</v>
      </c>
    </row>
    <row r="14" spans="2:9" ht="57">
      <c r="B14" s="9" t="s">
        <v>26</v>
      </c>
    </row>
    <row r="15" spans="2:9" ht="57">
      <c r="B15" s="9" t="s">
        <v>27</v>
      </c>
      <c r="C15" t="s">
        <v>29</v>
      </c>
    </row>
    <row r="16" spans="2:9" ht="57">
      <c r="B16" s="9" t="s">
        <v>28</v>
      </c>
      <c r="C16" t="s">
        <v>31</v>
      </c>
    </row>
    <row r="17" spans="2:3" ht="85.5">
      <c r="B17" s="9" t="s">
        <v>30</v>
      </c>
      <c r="C17" t="s">
        <v>43</v>
      </c>
    </row>
    <row r="18" spans="2:3">
      <c r="B18" s="9" t="s">
        <v>32</v>
      </c>
    </row>
    <row r="19" spans="2:3" ht="28.5">
      <c r="B19" s="9" t="s">
        <v>44</v>
      </c>
    </row>
    <row r="20" spans="2:3">
      <c r="B20" s="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preludium 20%</vt:lpstr>
      <vt:lpstr>opus, sonata 30%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2012-11-07T17:09:23Z</dcterms:created>
  <dcterms:modified xsi:type="dcterms:W3CDTF">2012-12-05T13:40:19Z</dcterms:modified>
</cp:coreProperties>
</file>